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32" windowWidth="9180" windowHeight="45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O27" i="1"/>
  <c r="N27"/>
  <c r="C30"/>
  <c r="I8"/>
  <c r="I5"/>
  <c r="I7"/>
  <c r="I4"/>
  <c r="I3"/>
  <c r="C32"/>
  <c r="F4" l="1"/>
  <c r="F3"/>
  <c r="C31"/>
  <c r="G7"/>
  <c r="G4"/>
  <c r="G3"/>
  <c r="C33" l="1"/>
</calcChain>
</file>

<file path=xl/sharedStrings.xml><?xml version="1.0" encoding="utf-8"?>
<sst xmlns="http://schemas.openxmlformats.org/spreadsheetml/2006/main" count="109" uniqueCount="62">
  <si>
    <t>Nom, prénom</t>
  </si>
  <si>
    <t>Localisation</t>
  </si>
  <si>
    <t>UPMC</t>
  </si>
  <si>
    <t>Arrivée</t>
  </si>
  <si>
    <t>Départ</t>
  </si>
  <si>
    <t>Formica</t>
  </si>
  <si>
    <t>Lasius</t>
  </si>
  <si>
    <t>Myrmica</t>
  </si>
  <si>
    <t>Places voiture</t>
  </si>
  <si>
    <t>Statut</t>
  </si>
  <si>
    <t>Genres d'intérêts</t>
  </si>
  <si>
    <t>ITA</t>
  </si>
  <si>
    <t>min</t>
  </si>
  <si>
    <t>max</t>
  </si>
  <si>
    <t>Tours</t>
  </si>
  <si>
    <t>ESPADALER Xavier</t>
  </si>
  <si>
    <t>BOLOGNA Audrey</t>
  </si>
  <si>
    <t>ULB</t>
  </si>
  <si>
    <t>Londres</t>
  </si>
  <si>
    <t>VILLALTA Irene</t>
  </si>
  <si>
    <t>Toulouse</t>
  </si>
  <si>
    <t>DEVERS Séverine</t>
  </si>
  <si>
    <t>Transport</t>
  </si>
  <si>
    <t>LENOIR Alain</t>
  </si>
  <si>
    <t>PEETERS Christian</t>
  </si>
  <si>
    <t>MONNIN Thibaud</t>
  </si>
  <si>
    <t>LATIL Gérard</t>
  </si>
  <si>
    <t>LEBAS Claude</t>
  </si>
  <si>
    <t>Association</t>
  </si>
  <si>
    <t>AntArea</t>
  </si>
  <si>
    <t>IUSSI-SF</t>
  </si>
  <si>
    <t>Repas</t>
  </si>
  <si>
    <t>Hôtel</t>
  </si>
  <si>
    <t>Inscription</t>
  </si>
  <si>
    <t>C/E-C</t>
  </si>
  <si>
    <t>Temno &amp; Lepto</t>
  </si>
  <si>
    <t>Sauf IUSSI / AntArea</t>
  </si>
  <si>
    <t>Frais encadrants</t>
  </si>
  <si>
    <t>Frais location salle TP</t>
  </si>
  <si>
    <t>Bilan</t>
  </si>
  <si>
    <t>Doctorante</t>
  </si>
  <si>
    <t>WEGNEZ Philippe</t>
  </si>
  <si>
    <t>Temno</t>
  </si>
  <si>
    <t>ROFFET Matthieu</t>
  </si>
  <si>
    <t>BERTHELOT Kévin</t>
  </si>
  <si>
    <t>GOUTTEFARDE Rémi</t>
  </si>
  <si>
    <t>SANCHEZ Christelle</t>
  </si>
  <si>
    <t>Doctorant</t>
  </si>
  <si>
    <t>HO-HUU Joan</t>
  </si>
  <si>
    <t>Débutant</t>
  </si>
  <si>
    <t>WILLOT Quentin</t>
  </si>
  <si>
    <t>Bruxelles</t>
  </si>
  <si>
    <t>FAVREAU Emeline</t>
  </si>
  <si>
    <t>Inscriptions à 50€</t>
  </si>
  <si>
    <t>CONFAIS Amandine</t>
  </si>
  <si>
    <t>Master?</t>
  </si>
  <si>
    <t>Perpignan</t>
  </si>
  <si>
    <t>Barcelone</t>
  </si>
  <si>
    <t>Pau</t>
  </si>
  <si>
    <t>Expert</t>
  </si>
  <si>
    <t>CNRS</t>
  </si>
  <si>
    <t>total frais encadrants</t>
  </si>
</sst>
</file>

<file path=xl/styles.xml><?xml version="1.0" encoding="utf-8"?>
<styleSheet xmlns="http://schemas.openxmlformats.org/spreadsheetml/2006/main">
  <numFmts count="4">
    <numFmt numFmtId="6" formatCode="#,##0\ &quot;€&quot;;[Red]\-#,##0\ &quot;€&quot;"/>
    <numFmt numFmtId="164" formatCode="#,##0.00\ &quot;€&quot;"/>
    <numFmt numFmtId="165" formatCode="#,##0.0\ &quot;€&quot;"/>
    <numFmt numFmtId="166" formatCode="#,##0\ &quot;€&quot;"/>
  </numFmts>
  <fonts count="10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9"/>
      <name val="Times New Roman"/>
      <family val="1"/>
    </font>
    <font>
      <b/>
      <sz val="9"/>
      <name val="Times New Roman"/>
      <family val="1"/>
    </font>
    <font>
      <sz val="11"/>
      <color rgb="FF0000FF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/>
    <xf numFmtId="0" fontId="1" fillId="0" borderId="3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" fontId="1" fillId="0" borderId="3" xfId="0" applyNumberFormat="1" applyFont="1" applyFill="1" applyBorder="1" applyAlignment="1"/>
    <xf numFmtId="16" fontId="1" fillId="0" borderId="0" xfId="0" applyNumberFormat="1" applyFont="1" applyFill="1" applyBorder="1" applyAlignment="1"/>
    <xf numFmtId="16" fontId="1" fillId="0" borderId="4" xfId="0" applyNumberFormat="1" applyFont="1" applyFill="1" applyBorder="1" applyAlignment="1"/>
    <xf numFmtId="16" fontId="1" fillId="0" borderId="5" xfId="0" applyNumberFormat="1" applyFont="1" applyFill="1" applyBorder="1" applyAlignment="1"/>
    <xf numFmtId="0" fontId="1" fillId="0" borderId="0" xfId="0" applyFont="1" applyAlignment="1"/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6" fontId="1" fillId="0" borderId="1" xfId="0" applyNumberFormat="1" applyFont="1" applyFill="1" applyBorder="1" applyAlignment="1"/>
    <xf numFmtId="16" fontId="1" fillId="0" borderId="2" xfId="0" applyNumberFormat="1" applyFont="1" applyFill="1" applyBorder="1" applyAlignment="1"/>
    <xf numFmtId="0" fontId="1" fillId="0" borderId="4" xfId="0" applyFont="1" applyFill="1" applyBorder="1"/>
    <xf numFmtId="0" fontId="1" fillId="0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left"/>
    </xf>
    <xf numFmtId="0" fontId="1" fillId="0" borderId="0" xfId="0" applyFont="1" applyFill="1" applyBorder="1"/>
    <xf numFmtId="0" fontId="2" fillId="0" borderId="1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Fill="1" applyBorder="1"/>
    <xf numFmtId="0" fontId="1" fillId="0" borderId="0" xfId="0" applyFont="1" applyBorder="1" applyAlignment="1">
      <alignment horizontal="left"/>
    </xf>
    <xf numFmtId="0" fontId="2" fillId="0" borderId="4" xfId="0" applyFont="1" applyBorder="1"/>
    <xf numFmtId="0" fontId="2" fillId="2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/>
    </xf>
    <xf numFmtId="0" fontId="1" fillId="0" borderId="0" xfId="0" applyFont="1" applyBorder="1"/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right"/>
    </xf>
    <xf numFmtId="0" fontId="1" fillId="0" borderId="2" xfId="0" applyFont="1" applyBorder="1"/>
    <xf numFmtId="0" fontId="1" fillId="0" borderId="5" xfId="0" applyFont="1" applyBorder="1"/>
    <xf numFmtId="0" fontId="1" fillId="0" borderId="4" xfId="0" applyFont="1" applyBorder="1"/>
    <xf numFmtId="164" fontId="5" fillId="0" borderId="11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164" fontId="9" fillId="0" borderId="0" xfId="0" applyNumberFormat="1" applyFont="1" applyFill="1" applyBorder="1" applyAlignment="1">
      <alignment horizontal="right"/>
    </xf>
    <xf numFmtId="164" fontId="8" fillId="0" borderId="9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4" fontId="1" fillId="0" borderId="3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/>
    </xf>
    <xf numFmtId="164" fontId="1" fillId="0" borderId="2" xfId="0" applyNumberFormat="1" applyFont="1" applyFill="1" applyBorder="1"/>
    <xf numFmtId="0" fontId="1" fillId="0" borderId="9" xfId="0" applyFont="1" applyFill="1" applyBorder="1"/>
    <xf numFmtId="164" fontId="1" fillId="0" borderId="0" xfId="0" applyNumberFormat="1" applyFont="1" applyFill="1" applyBorder="1"/>
    <xf numFmtId="0" fontId="1" fillId="0" borderId="10" xfId="0" applyFont="1" applyFill="1" applyBorder="1"/>
    <xf numFmtId="0" fontId="1" fillId="0" borderId="0" xfId="0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/>
    </xf>
    <xf numFmtId="164" fontId="1" fillId="0" borderId="5" xfId="0" applyNumberFormat="1" applyFont="1" applyFill="1" applyBorder="1"/>
    <xf numFmtId="0" fontId="1" fillId="0" borderId="1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9" xfId="0" applyFont="1" applyFill="1" applyBorder="1"/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11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9" fillId="0" borderId="0" xfId="0" applyNumberFormat="1" applyFont="1" applyFill="1" applyBorder="1" applyAlignment="1"/>
    <xf numFmtId="164" fontId="5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3" xfId="0" quotePrefix="1" applyFont="1" applyFill="1" applyBorder="1" applyAlignment="1">
      <alignment vertical="center"/>
    </xf>
    <xf numFmtId="0" fontId="1" fillId="0" borderId="0" xfId="0" quotePrefix="1" applyFont="1" applyFill="1" applyBorder="1" applyAlignment="1">
      <alignment vertical="center"/>
    </xf>
    <xf numFmtId="16" fontId="1" fillId="0" borderId="2" xfId="0" applyNumberFormat="1" applyFont="1" applyFill="1" applyBorder="1" applyAlignment="1">
      <alignment horizontal="center"/>
    </xf>
    <xf numFmtId="16" fontId="1" fillId="0" borderId="9" xfId="0" applyNumberFormat="1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16" fontId="1" fillId="0" borderId="10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10" xfId="0" quotePrefix="1" applyFont="1" applyFill="1" applyBorder="1" applyAlignment="1">
      <alignment horizontal="center" vertical="center"/>
    </xf>
    <xf numFmtId="16" fontId="1" fillId="0" borderId="5" xfId="0" applyNumberFormat="1" applyFont="1" applyFill="1" applyBorder="1" applyAlignment="1">
      <alignment horizontal="center"/>
    </xf>
    <xf numFmtId="16" fontId="1" fillId="0" borderId="1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6" fontId="4" fillId="2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66FFFF"/>
      <color rgb="FF0080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zoomScale="120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11.44140625" defaultRowHeight="13.8"/>
  <cols>
    <col min="1" max="1" width="3.33203125" style="5" bestFit="1" customWidth="1"/>
    <col min="2" max="2" width="20.5546875" style="3" bestFit="1" customWidth="1"/>
    <col min="3" max="3" width="10.44140625" style="7" bestFit="1" customWidth="1"/>
    <col min="4" max="4" width="12.44140625" style="7" bestFit="1" customWidth="1"/>
    <col min="5" max="5" width="10.44140625" style="7" bestFit="1" customWidth="1"/>
    <col min="6" max="6" width="8.21875" style="7" bestFit="1" customWidth="1"/>
    <col min="7" max="7" width="8.109375" style="7" bestFit="1" customWidth="1"/>
    <col min="8" max="8" width="10.5546875" style="7" bestFit="1" customWidth="1"/>
    <col min="9" max="9" width="8.6640625" style="7" customWidth="1"/>
    <col min="10" max="10" width="7.44140625" style="7" customWidth="1"/>
    <col min="11" max="11" width="3.21875" style="39" customWidth="1"/>
    <col min="12" max="13" width="7.88671875" style="7" customWidth="1"/>
    <col min="14" max="15" width="7.88671875" style="5" customWidth="1"/>
    <col min="16" max="16" width="7.44140625" style="19" customWidth="1"/>
    <col min="17" max="17" width="7.44140625" style="5" customWidth="1"/>
    <col min="18" max="18" width="7" style="7" customWidth="1"/>
    <col min="19" max="16384" width="11.44140625" style="3"/>
  </cols>
  <sheetData>
    <row r="1" spans="1:18" s="1" customFormat="1" ht="15" customHeight="1">
      <c r="A1" s="11"/>
      <c r="B1" s="57" t="s">
        <v>0</v>
      </c>
      <c r="C1" s="57" t="s">
        <v>9</v>
      </c>
      <c r="D1" s="20" t="s">
        <v>1</v>
      </c>
      <c r="E1" s="104" t="s">
        <v>22</v>
      </c>
      <c r="F1" s="105" t="s">
        <v>32</v>
      </c>
      <c r="G1" s="105" t="s">
        <v>31</v>
      </c>
      <c r="H1" s="106"/>
      <c r="I1" s="114" t="s">
        <v>61</v>
      </c>
      <c r="J1" s="107"/>
      <c r="K1" s="92"/>
      <c r="L1" s="24" t="s">
        <v>3</v>
      </c>
      <c r="M1" s="85" t="s">
        <v>4</v>
      </c>
      <c r="N1" s="115" t="s">
        <v>8</v>
      </c>
      <c r="O1" s="116"/>
    </row>
    <row r="2" spans="1:18" s="1" customFormat="1">
      <c r="A2" s="12"/>
      <c r="B2" s="21"/>
      <c r="C2" s="21"/>
      <c r="D2" s="22"/>
      <c r="E2" s="108"/>
      <c r="F2" s="109"/>
      <c r="G2" s="109"/>
      <c r="H2" s="110"/>
      <c r="I2" s="110"/>
      <c r="J2" s="111"/>
      <c r="K2" s="92"/>
      <c r="L2" s="25"/>
      <c r="M2" s="26"/>
      <c r="N2" s="41" t="s">
        <v>12</v>
      </c>
      <c r="O2" s="23" t="s">
        <v>13</v>
      </c>
    </row>
    <row r="3" spans="1:18" s="2" customFormat="1">
      <c r="A3" s="8"/>
      <c r="B3" s="31" t="s">
        <v>15</v>
      </c>
      <c r="C3" s="32" t="s">
        <v>59</v>
      </c>
      <c r="D3" s="33" t="s">
        <v>57</v>
      </c>
      <c r="E3" s="95">
        <v>50</v>
      </c>
      <c r="F3" s="49">
        <f>35*4</f>
        <v>140</v>
      </c>
      <c r="G3" s="49">
        <f>3*2.5+2*10</f>
        <v>27.5</v>
      </c>
      <c r="H3" s="112"/>
      <c r="I3" s="96">
        <f>SUM(E3:G3)</f>
        <v>217.5</v>
      </c>
      <c r="J3" s="97"/>
      <c r="K3" s="51"/>
      <c r="L3" s="36"/>
      <c r="M3" s="37"/>
      <c r="N3" s="129"/>
      <c r="O3" s="130"/>
    </row>
    <row r="4" spans="1:18" s="2" customFormat="1">
      <c r="A4" s="9"/>
      <c r="B4" s="4" t="s">
        <v>23</v>
      </c>
      <c r="C4" s="27" t="s">
        <v>59</v>
      </c>
      <c r="D4" s="28" t="s">
        <v>58</v>
      </c>
      <c r="E4" s="73">
        <v>100</v>
      </c>
      <c r="F4" s="44">
        <f>35*4</f>
        <v>140</v>
      </c>
      <c r="G4" s="44">
        <f>3*2.5+2*10</f>
        <v>27.5</v>
      </c>
      <c r="H4" s="51"/>
      <c r="I4" s="98">
        <f>SUM(E4:G4)</f>
        <v>267.5</v>
      </c>
      <c r="J4" s="99"/>
      <c r="K4" s="51"/>
      <c r="L4" s="15"/>
      <c r="M4" s="16"/>
      <c r="N4" s="131"/>
      <c r="O4" s="132"/>
    </row>
    <row r="5" spans="1:18" s="2" customFormat="1">
      <c r="A5" s="9"/>
      <c r="B5" s="4" t="s">
        <v>24</v>
      </c>
      <c r="C5" s="27" t="s">
        <v>60</v>
      </c>
      <c r="D5" s="28" t="s">
        <v>2</v>
      </c>
      <c r="E5" s="93">
        <v>150</v>
      </c>
      <c r="F5" s="94">
        <v>140</v>
      </c>
      <c r="G5" s="94">
        <v>16.899999999999999</v>
      </c>
      <c r="H5" s="125"/>
      <c r="I5" s="124">
        <f>SUM(E5:G5)</f>
        <v>306.89999999999998</v>
      </c>
      <c r="J5" s="126"/>
      <c r="K5" s="51"/>
      <c r="L5" s="127"/>
      <c r="M5" s="128"/>
      <c r="N5" s="133">
        <v>0</v>
      </c>
      <c r="O5" s="134">
        <v>0</v>
      </c>
    </row>
    <row r="6" spans="1:18" s="2" customFormat="1">
      <c r="A6" s="9"/>
      <c r="B6" s="4" t="s">
        <v>25</v>
      </c>
      <c r="C6" s="27" t="s">
        <v>60</v>
      </c>
      <c r="D6" s="28" t="s">
        <v>2</v>
      </c>
      <c r="E6" s="88"/>
      <c r="F6" s="100"/>
      <c r="G6" s="100"/>
      <c r="H6" s="125"/>
      <c r="I6" s="124"/>
      <c r="J6" s="126"/>
      <c r="K6" s="51"/>
      <c r="L6" s="127"/>
      <c r="M6" s="128"/>
      <c r="N6" s="133"/>
      <c r="O6" s="134"/>
    </row>
    <row r="7" spans="1:18" s="2" customFormat="1">
      <c r="A7" s="10"/>
      <c r="B7" s="38" t="s">
        <v>27</v>
      </c>
      <c r="C7" s="29" t="s">
        <v>29</v>
      </c>
      <c r="D7" s="30" t="s">
        <v>56</v>
      </c>
      <c r="E7" s="101"/>
      <c r="F7" s="45"/>
      <c r="G7" s="45">
        <f>3*2.5+2*4.7</f>
        <v>16.899999999999999</v>
      </c>
      <c r="H7" s="113"/>
      <c r="I7" s="102">
        <f>SUM(E7:G7)</f>
        <v>16.899999999999999</v>
      </c>
      <c r="J7" s="103"/>
      <c r="K7" s="51"/>
      <c r="L7" s="17"/>
      <c r="M7" s="18"/>
      <c r="N7" s="135"/>
      <c r="O7" s="136"/>
    </row>
    <row r="8" spans="1:18" s="2" customFormat="1">
      <c r="A8" s="13"/>
      <c r="B8" s="51"/>
      <c r="C8" s="39"/>
      <c r="D8" s="39"/>
      <c r="E8" s="78"/>
      <c r="F8" s="78"/>
      <c r="G8" s="78"/>
      <c r="I8" s="121">
        <f>SUM(I3:I7)</f>
        <v>808.8</v>
      </c>
      <c r="J8" s="16"/>
      <c r="K8" s="16"/>
      <c r="L8" s="13"/>
      <c r="M8" s="6"/>
      <c r="N8" s="137"/>
      <c r="O8" s="137"/>
    </row>
    <row r="9" spans="1:18" s="2" customFormat="1">
      <c r="A9" s="13"/>
      <c r="B9" s="51"/>
      <c r="C9" s="39"/>
      <c r="D9" s="39"/>
      <c r="E9" s="78"/>
      <c r="F9" s="78"/>
      <c r="G9" s="78"/>
      <c r="H9" s="16"/>
      <c r="I9" s="16"/>
      <c r="J9" s="16"/>
      <c r="K9" s="16"/>
      <c r="L9" s="13"/>
      <c r="M9" s="6"/>
      <c r="N9" s="137"/>
      <c r="O9" s="137"/>
    </row>
    <row r="10" spans="1:18" s="2" customFormat="1">
      <c r="A10" s="13"/>
      <c r="B10" s="51"/>
      <c r="C10" s="39"/>
      <c r="D10" s="39"/>
      <c r="E10" s="78"/>
      <c r="F10" s="78"/>
      <c r="G10" s="78"/>
      <c r="H10" s="16"/>
      <c r="I10" s="16"/>
      <c r="J10" s="16"/>
      <c r="K10" s="16"/>
      <c r="L10" s="13"/>
      <c r="M10" s="6"/>
      <c r="N10" s="137"/>
      <c r="O10" s="137"/>
    </row>
    <row r="11" spans="1:18" s="51" customFormat="1">
      <c r="A11" s="13"/>
      <c r="C11" s="39"/>
      <c r="D11" s="39"/>
      <c r="E11" s="78"/>
      <c r="F11" s="78"/>
      <c r="G11" s="78"/>
      <c r="H11" s="44"/>
      <c r="I11" s="13"/>
      <c r="J11" s="13"/>
      <c r="K11" s="13"/>
      <c r="L11" s="13"/>
      <c r="M11" s="13"/>
      <c r="N11" s="13"/>
      <c r="O11" s="131"/>
      <c r="P11" s="16"/>
      <c r="Q11" s="13"/>
      <c r="R11" s="39"/>
    </row>
    <row r="12" spans="1:18" s="51" customFormat="1">
      <c r="A12" s="13"/>
      <c r="C12" s="83" t="s">
        <v>9</v>
      </c>
      <c r="D12" s="84" t="s">
        <v>1</v>
      </c>
      <c r="E12" s="138" t="s">
        <v>33</v>
      </c>
      <c r="F12" s="86" t="s">
        <v>10</v>
      </c>
      <c r="G12" s="87"/>
      <c r="H12" s="87"/>
      <c r="I12" s="87"/>
      <c r="J12" s="89"/>
      <c r="K12" s="90"/>
      <c r="L12" s="24" t="s">
        <v>3</v>
      </c>
      <c r="M12" s="85" t="s">
        <v>4</v>
      </c>
      <c r="N12" s="115" t="s">
        <v>8</v>
      </c>
      <c r="O12" s="116"/>
    </row>
    <row r="13" spans="1:18" s="51" customFormat="1" ht="24">
      <c r="A13" s="13"/>
      <c r="C13" s="21"/>
      <c r="D13" s="40"/>
      <c r="E13" s="139" t="s">
        <v>36</v>
      </c>
      <c r="F13" s="69" t="s">
        <v>49</v>
      </c>
      <c r="G13" s="46" t="s">
        <v>5</v>
      </c>
      <c r="H13" s="46" t="s">
        <v>6</v>
      </c>
      <c r="I13" s="46" t="s">
        <v>7</v>
      </c>
      <c r="J13" s="47" t="s">
        <v>35</v>
      </c>
      <c r="K13" s="91"/>
      <c r="L13" s="25"/>
      <c r="M13" s="26"/>
      <c r="N13" s="41" t="s">
        <v>12</v>
      </c>
      <c r="O13" s="23" t="s">
        <v>13</v>
      </c>
    </row>
    <row r="14" spans="1:18">
      <c r="A14" s="58">
        <v>1</v>
      </c>
      <c r="B14" s="74" t="s">
        <v>44</v>
      </c>
      <c r="C14" s="67"/>
      <c r="D14" s="53" t="s">
        <v>20</v>
      </c>
      <c r="E14" s="117" t="s">
        <v>30</v>
      </c>
      <c r="F14" s="70"/>
      <c r="G14" s="60"/>
      <c r="H14" s="60"/>
      <c r="I14" s="60"/>
      <c r="J14" s="61"/>
      <c r="K14" s="62"/>
      <c r="L14" s="36"/>
      <c r="M14" s="37"/>
      <c r="N14" s="34">
        <v>0</v>
      </c>
      <c r="O14" s="35">
        <v>0</v>
      </c>
      <c r="P14" s="3"/>
      <c r="Q14" s="3"/>
      <c r="R14" s="3"/>
    </row>
    <row r="15" spans="1:18">
      <c r="A15" s="9">
        <v>2</v>
      </c>
      <c r="B15" s="59" t="s">
        <v>16</v>
      </c>
      <c r="C15" s="68" t="s">
        <v>40</v>
      </c>
      <c r="D15" s="59" t="s">
        <v>17</v>
      </c>
      <c r="E15" s="118" t="s">
        <v>30</v>
      </c>
      <c r="F15" s="71" t="s">
        <v>49</v>
      </c>
      <c r="G15" s="62"/>
      <c r="H15" s="62"/>
      <c r="I15" s="62" t="s">
        <v>7</v>
      </c>
      <c r="J15" s="63"/>
      <c r="K15" s="62"/>
      <c r="L15" s="15"/>
      <c r="M15" s="16"/>
      <c r="N15" s="13">
        <v>0</v>
      </c>
      <c r="O15" s="11">
        <v>0</v>
      </c>
      <c r="P15" s="3"/>
      <c r="Q15" s="3"/>
      <c r="R15" s="3"/>
    </row>
    <row r="16" spans="1:18">
      <c r="A16" s="9">
        <v>3</v>
      </c>
      <c r="B16" s="59" t="s">
        <v>54</v>
      </c>
      <c r="C16" s="68" t="s">
        <v>55</v>
      </c>
      <c r="D16" s="59" t="s">
        <v>14</v>
      </c>
      <c r="E16" s="118" t="s">
        <v>30</v>
      </c>
      <c r="F16" s="71" t="s">
        <v>49</v>
      </c>
      <c r="G16" s="62"/>
      <c r="H16" s="62"/>
      <c r="I16" s="62"/>
      <c r="J16" s="63"/>
      <c r="K16" s="62"/>
      <c r="L16" s="15"/>
      <c r="M16" s="16"/>
      <c r="N16" s="13"/>
      <c r="O16" s="11"/>
      <c r="P16" s="3"/>
      <c r="Q16" s="3"/>
      <c r="R16" s="3"/>
    </row>
    <row r="17" spans="1:18">
      <c r="A17" s="9">
        <v>4</v>
      </c>
      <c r="B17" s="51" t="s">
        <v>21</v>
      </c>
      <c r="C17" s="27" t="s">
        <v>11</v>
      </c>
      <c r="D17" s="39" t="s">
        <v>14</v>
      </c>
      <c r="E17" s="119">
        <v>50</v>
      </c>
      <c r="F17" s="71" t="s">
        <v>49</v>
      </c>
      <c r="G17" s="62"/>
      <c r="H17" s="62"/>
      <c r="I17" s="62"/>
      <c r="J17" s="63"/>
      <c r="K17" s="62"/>
      <c r="L17" s="15"/>
      <c r="M17" s="16"/>
      <c r="N17" s="13">
        <v>3</v>
      </c>
      <c r="O17" s="11">
        <v>3</v>
      </c>
      <c r="P17" s="3"/>
      <c r="Q17" s="3"/>
      <c r="R17" s="3"/>
    </row>
    <row r="18" spans="1:18">
      <c r="A18" s="9">
        <v>5</v>
      </c>
      <c r="B18" s="59" t="s">
        <v>45</v>
      </c>
      <c r="C18" s="68" t="s">
        <v>47</v>
      </c>
      <c r="D18" s="59" t="s">
        <v>20</v>
      </c>
      <c r="E18" s="118" t="s">
        <v>30</v>
      </c>
      <c r="F18" s="71"/>
      <c r="G18" s="62" t="s">
        <v>5</v>
      </c>
      <c r="H18" s="62" t="s">
        <v>6</v>
      </c>
      <c r="I18" s="62"/>
      <c r="J18" s="63"/>
      <c r="K18" s="62"/>
      <c r="L18" s="15"/>
      <c r="M18" s="16"/>
      <c r="N18" s="13">
        <v>2</v>
      </c>
      <c r="O18" s="11">
        <v>2</v>
      </c>
      <c r="P18" s="3"/>
      <c r="Q18" s="3"/>
      <c r="R18" s="3"/>
    </row>
    <row r="19" spans="1:18" s="59" customFormat="1">
      <c r="A19" s="9">
        <v>6</v>
      </c>
      <c r="B19" s="59" t="s">
        <v>48</v>
      </c>
      <c r="C19" s="66" t="s">
        <v>28</v>
      </c>
      <c r="E19" s="118" t="s">
        <v>29</v>
      </c>
      <c r="F19" s="71" t="s">
        <v>49</v>
      </c>
      <c r="G19" s="62"/>
      <c r="H19" s="62"/>
      <c r="I19" s="62"/>
      <c r="J19" s="63"/>
      <c r="K19" s="62"/>
      <c r="L19" s="15"/>
      <c r="M19" s="16"/>
      <c r="N19" s="13">
        <v>2</v>
      </c>
      <c r="O19" s="11">
        <v>3</v>
      </c>
    </row>
    <row r="20" spans="1:18">
      <c r="A20" s="9">
        <v>7</v>
      </c>
      <c r="B20" s="59" t="s">
        <v>43</v>
      </c>
      <c r="C20" s="66" t="s">
        <v>28</v>
      </c>
      <c r="D20" s="55"/>
      <c r="E20" s="118" t="s">
        <v>29</v>
      </c>
      <c r="F20" s="71"/>
      <c r="G20" s="62"/>
      <c r="H20" s="62"/>
      <c r="I20" s="62" t="s">
        <v>7</v>
      </c>
      <c r="J20" s="63"/>
      <c r="K20" s="62"/>
      <c r="L20" s="15"/>
      <c r="M20" s="16"/>
      <c r="N20" s="13">
        <v>4</v>
      </c>
      <c r="O20" s="11">
        <v>4</v>
      </c>
      <c r="P20" s="3"/>
      <c r="Q20" s="3"/>
      <c r="R20" s="3"/>
    </row>
    <row r="21" spans="1:18">
      <c r="A21" s="9">
        <v>8</v>
      </c>
      <c r="B21" s="59" t="s">
        <v>46</v>
      </c>
      <c r="C21" s="68" t="s">
        <v>40</v>
      </c>
      <c r="D21" s="59" t="s">
        <v>14</v>
      </c>
      <c r="E21" s="118" t="s">
        <v>30</v>
      </c>
      <c r="F21" s="71" t="s">
        <v>49</v>
      </c>
      <c r="G21" s="62"/>
      <c r="H21" s="62"/>
      <c r="I21" s="62"/>
      <c r="J21" s="63"/>
      <c r="K21" s="62"/>
      <c r="L21" s="15"/>
      <c r="M21" s="16"/>
      <c r="N21" s="13">
        <v>0</v>
      </c>
      <c r="O21" s="11">
        <v>0</v>
      </c>
      <c r="P21" s="3"/>
      <c r="Q21" s="3"/>
      <c r="R21" s="3"/>
    </row>
    <row r="22" spans="1:18">
      <c r="A22" s="9">
        <v>9</v>
      </c>
      <c r="B22" s="68" t="s">
        <v>19</v>
      </c>
      <c r="C22" s="27" t="s">
        <v>34</v>
      </c>
      <c r="D22" s="59" t="s">
        <v>14</v>
      </c>
      <c r="E22" s="118" t="s">
        <v>30</v>
      </c>
      <c r="F22" s="71" t="s">
        <v>49</v>
      </c>
      <c r="G22" s="62"/>
      <c r="H22" s="62"/>
      <c r="I22" s="62"/>
      <c r="J22" s="63"/>
      <c r="K22" s="62"/>
      <c r="L22" s="15"/>
      <c r="M22" s="16"/>
      <c r="N22" s="13">
        <v>0</v>
      </c>
      <c r="O22" s="11">
        <v>0</v>
      </c>
      <c r="P22" s="3"/>
      <c r="Q22" s="3"/>
      <c r="R22" s="3"/>
    </row>
    <row r="23" spans="1:18">
      <c r="A23" s="9">
        <v>10</v>
      </c>
      <c r="B23" s="59" t="s">
        <v>41</v>
      </c>
      <c r="C23" s="66" t="s">
        <v>28</v>
      </c>
      <c r="D23" s="55"/>
      <c r="E23" s="118" t="s">
        <v>29</v>
      </c>
      <c r="F23" s="71"/>
      <c r="G23" s="62" t="s">
        <v>5</v>
      </c>
      <c r="H23" s="62" t="s">
        <v>6</v>
      </c>
      <c r="I23" s="62" t="s">
        <v>7</v>
      </c>
      <c r="J23" s="63" t="s">
        <v>42</v>
      </c>
      <c r="K23" s="62"/>
      <c r="L23" s="15"/>
      <c r="M23" s="16"/>
      <c r="N23" s="13">
        <v>0</v>
      </c>
      <c r="O23" s="11">
        <v>0</v>
      </c>
      <c r="P23" s="3"/>
      <c r="Q23" s="3"/>
      <c r="R23" s="3"/>
    </row>
    <row r="24" spans="1:18">
      <c r="A24" s="9">
        <v>11</v>
      </c>
      <c r="B24" s="59" t="s">
        <v>50</v>
      </c>
      <c r="C24" s="68" t="s">
        <v>47</v>
      </c>
      <c r="D24" s="59" t="s">
        <v>51</v>
      </c>
      <c r="E24" s="118" t="s">
        <v>30</v>
      </c>
      <c r="F24" s="71"/>
      <c r="G24" s="62" t="s">
        <v>5</v>
      </c>
      <c r="H24" s="62" t="s">
        <v>6</v>
      </c>
      <c r="I24" s="62"/>
      <c r="J24" s="63"/>
      <c r="K24" s="62"/>
      <c r="L24" s="15"/>
      <c r="M24" s="16"/>
      <c r="N24" s="13">
        <v>0</v>
      </c>
      <c r="O24" s="11">
        <v>0</v>
      </c>
      <c r="P24" s="3"/>
      <c r="Q24" s="3"/>
      <c r="R24" s="3"/>
    </row>
    <row r="25" spans="1:18">
      <c r="A25" s="9">
        <v>12</v>
      </c>
      <c r="B25" s="59" t="s">
        <v>52</v>
      </c>
      <c r="C25" s="68" t="s">
        <v>40</v>
      </c>
      <c r="D25" s="59" t="s">
        <v>18</v>
      </c>
      <c r="E25" s="119">
        <v>50</v>
      </c>
      <c r="F25" s="71" t="s">
        <v>49</v>
      </c>
      <c r="G25" s="62"/>
      <c r="H25" s="62"/>
      <c r="I25" s="62"/>
      <c r="J25" s="63"/>
      <c r="K25" s="62"/>
      <c r="L25" s="15"/>
      <c r="M25" s="16"/>
      <c r="N25" s="13">
        <v>0</v>
      </c>
      <c r="O25" s="11">
        <v>0</v>
      </c>
      <c r="P25" s="3"/>
      <c r="Q25" s="3"/>
      <c r="R25" s="3"/>
    </row>
    <row r="26" spans="1:18">
      <c r="A26" s="10">
        <v>13</v>
      </c>
      <c r="B26" s="75" t="s">
        <v>26</v>
      </c>
      <c r="C26" s="76" t="s">
        <v>11</v>
      </c>
      <c r="D26" s="75" t="s">
        <v>20</v>
      </c>
      <c r="E26" s="120">
        <v>50</v>
      </c>
      <c r="F26" s="72" t="s">
        <v>49</v>
      </c>
      <c r="G26" s="64"/>
      <c r="H26" s="64"/>
      <c r="I26" s="64"/>
      <c r="J26" s="65"/>
      <c r="K26" s="62"/>
      <c r="L26" s="17"/>
      <c r="M26" s="18"/>
      <c r="N26" s="14">
        <v>1</v>
      </c>
      <c r="O26" s="12">
        <v>1</v>
      </c>
      <c r="P26" s="3"/>
      <c r="Q26" s="3"/>
      <c r="R26" s="3"/>
    </row>
    <row r="27" spans="1:18">
      <c r="A27" s="13"/>
      <c r="B27" s="59"/>
      <c r="C27" s="59"/>
      <c r="D27" s="59"/>
      <c r="E27" s="122"/>
      <c r="F27" s="123"/>
      <c r="G27" s="62"/>
      <c r="H27" s="62"/>
      <c r="I27" s="62"/>
      <c r="J27" s="62"/>
      <c r="K27" s="62"/>
      <c r="L27" s="16"/>
      <c r="M27" s="16"/>
      <c r="N27" s="13">
        <f>SUM(N5:N7,N14:N26)</f>
        <v>12</v>
      </c>
      <c r="O27" s="13">
        <f>SUM(O5:O7,O14:O26)</f>
        <v>13</v>
      </c>
      <c r="P27" s="3"/>
      <c r="Q27" s="3"/>
      <c r="R27" s="3"/>
    </row>
    <row r="28" spans="1:18">
      <c r="A28" s="13"/>
      <c r="B28" s="59"/>
      <c r="C28" s="59"/>
      <c r="D28" s="59"/>
      <c r="E28" s="122"/>
      <c r="F28" s="123"/>
      <c r="G28" s="62"/>
      <c r="H28" s="62"/>
      <c r="I28" s="62"/>
      <c r="J28" s="62"/>
      <c r="K28" s="62"/>
      <c r="L28" s="16"/>
      <c r="M28" s="16"/>
      <c r="N28" s="13"/>
      <c r="O28" s="13"/>
      <c r="P28" s="3"/>
      <c r="Q28" s="3"/>
      <c r="R28" s="3"/>
    </row>
    <row r="29" spans="1:18">
      <c r="A29" s="13"/>
      <c r="B29" s="51"/>
      <c r="C29" s="39"/>
      <c r="D29" s="39"/>
      <c r="E29" s="44"/>
      <c r="F29" s="44"/>
      <c r="G29" s="44"/>
      <c r="H29" s="48"/>
      <c r="I29" s="13"/>
      <c r="J29" s="13"/>
      <c r="K29" s="13"/>
      <c r="L29" s="13"/>
      <c r="M29" s="13"/>
      <c r="N29" s="13"/>
      <c r="O29" s="131"/>
      <c r="R29" s="6"/>
    </row>
    <row r="30" spans="1:18">
      <c r="B30" s="52" t="s">
        <v>37</v>
      </c>
      <c r="C30" s="81">
        <f>I8</f>
        <v>808.8</v>
      </c>
      <c r="D30" s="42"/>
      <c r="E30" s="42"/>
      <c r="F30" s="42"/>
      <c r="G30" s="42"/>
      <c r="H30" s="42"/>
      <c r="I30" s="43"/>
      <c r="J30" s="43"/>
      <c r="K30" s="43"/>
      <c r="L30" s="42"/>
      <c r="M30" s="42"/>
      <c r="N30" s="137"/>
      <c r="P30" s="3"/>
      <c r="Q30" s="3"/>
      <c r="R30" s="3"/>
    </row>
    <row r="31" spans="1:18">
      <c r="B31" s="54" t="s">
        <v>38</v>
      </c>
      <c r="C31" s="82">
        <f>COUNTA(#REF!)*4.5*3</f>
        <v>13.5</v>
      </c>
      <c r="D31" s="42"/>
      <c r="E31" s="42"/>
      <c r="F31" s="42"/>
      <c r="G31" s="42"/>
      <c r="H31" s="42"/>
      <c r="I31" s="43"/>
      <c r="J31" s="43"/>
      <c r="K31" s="43"/>
      <c r="L31" s="42"/>
      <c r="M31" s="42"/>
      <c r="N31" s="137"/>
      <c r="P31" s="3"/>
      <c r="Q31" s="3"/>
      <c r="R31" s="3"/>
    </row>
    <row r="32" spans="1:18">
      <c r="B32" s="56" t="s">
        <v>53</v>
      </c>
      <c r="C32" s="77">
        <f>SUM(E14:E26)</f>
        <v>150</v>
      </c>
      <c r="H32" s="5"/>
      <c r="I32" s="19"/>
      <c r="J32" s="19"/>
      <c r="K32" s="43"/>
      <c r="L32" s="19"/>
      <c r="M32" s="5"/>
      <c r="P32" s="3"/>
      <c r="Q32" s="3"/>
      <c r="R32" s="3"/>
    </row>
    <row r="33" spans="2:18">
      <c r="B33" s="79" t="s">
        <v>39</v>
      </c>
      <c r="C33" s="80">
        <f>SUM(C30:C30)+C31-C32</f>
        <v>672.3</v>
      </c>
      <c r="H33" s="5"/>
      <c r="I33" s="19"/>
      <c r="J33" s="19"/>
      <c r="K33" s="43"/>
      <c r="L33" s="19"/>
      <c r="M33" s="5"/>
      <c r="P33" s="3"/>
      <c r="Q33" s="3"/>
      <c r="R33" s="3"/>
    </row>
    <row r="34" spans="2:18">
      <c r="E34" s="50"/>
      <c r="F34" s="50"/>
      <c r="G34" s="50"/>
      <c r="H34" s="50"/>
    </row>
  </sheetData>
  <sortState ref="B8:R17">
    <sortCondition ref="B8:B17"/>
  </sortState>
  <mergeCells count="13">
    <mergeCell ref="N12:O12"/>
    <mergeCell ref="N1:O1"/>
    <mergeCell ref="H5:H6"/>
    <mergeCell ref="J5:J6"/>
    <mergeCell ref="L5:L6"/>
    <mergeCell ref="M5:M6"/>
    <mergeCell ref="N5:N6"/>
    <mergeCell ref="O5:O6"/>
    <mergeCell ref="F12:J12"/>
    <mergeCell ref="E5:E6"/>
    <mergeCell ref="F5:F6"/>
    <mergeCell ref="G5:G6"/>
    <mergeCell ref="I5:I6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Thibaud</cp:lastModifiedBy>
  <cp:lastPrinted>2016-04-11T09:13:23Z</cp:lastPrinted>
  <dcterms:created xsi:type="dcterms:W3CDTF">1996-10-21T11:03:58Z</dcterms:created>
  <dcterms:modified xsi:type="dcterms:W3CDTF">2016-04-11T09:13:39Z</dcterms:modified>
</cp:coreProperties>
</file>